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155" yWindow="-225" windowWidth="826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G21" i="1"/>
  <c r="H21" i="1"/>
  <c r="I21" i="1"/>
  <c r="G15" i="1"/>
  <c r="H15" i="1"/>
  <c r="I15" i="1"/>
  <c r="F29" i="1" l="1"/>
  <c r="I27" i="1"/>
  <c r="I20" i="1" s="1"/>
  <c r="G13" i="1"/>
  <c r="H13" i="1"/>
  <c r="I13" i="1"/>
  <c r="I30" i="1" s="1"/>
  <c r="G27" i="1"/>
  <c r="G20" i="1" s="1"/>
  <c r="H27" i="1"/>
  <c r="H20" i="1" s="1"/>
  <c r="F28" i="1"/>
  <c r="F26" i="1"/>
  <c r="E26" i="1" s="1"/>
  <c r="E25" i="1" s="1"/>
  <c r="F24" i="1"/>
  <c r="F23" i="1"/>
  <c r="D23" i="1" s="1"/>
  <c r="F22" i="1"/>
  <c r="E21" i="1" s="1"/>
  <c r="F19" i="1"/>
  <c r="F18" i="1"/>
  <c r="E18" i="1" s="1"/>
  <c r="F17" i="1"/>
  <c r="F16" i="1"/>
  <c r="E16" i="1" s="1"/>
  <c r="F14" i="1"/>
  <c r="E20" i="1" l="1"/>
  <c r="E17" i="1"/>
  <c r="D17" i="1" s="1"/>
  <c r="E29" i="1"/>
  <c r="D29" i="1" s="1"/>
  <c r="F13" i="1"/>
  <c r="E14" i="1"/>
  <c r="E13" i="1" s="1"/>
  <c r="E19" i="1"/>
  <c r="D19" i="1" s="1"/>
  <c r="D26" i="1"/>
  <c r="D25" i="1" s="1"/>
  <c r="F25" i="1"/>
  <c r="D24" i="1"/>
  <c r="F21" i="1"/>
  <c r="F15" i="1"/>
  <c r="H30" i="1"/>
  <c r="F27" i="1"/>
  <c r="D28" i="1"/>
  <c r="D18" i="1"/>
  <c r="D27" i="1"/>
  <c r="D16" i="1"/>
  <c r="D15" i="1" l="1"/>
  <c r="E15" i="1"/>
  <c r="E30" i="1" s="1"/>
  <c r="F20" i="1"/>
  <c r="G30" i="1"/>
  <c r="D22" i="1"/>
  <c r="D21" i="1" s="1"/>
  <c r="D20" i="1" s="1"/>
  <c r="D30" i="1" s="1"/>
  <c r="F33" i="1" s="1"/>
  <c r="D14" i="1"/>
  <c r="D13" i="1" s="1"/>
  <c r="D6" i="1" l="1"/>
  <c r="F30" i="1"/>
</calcChain>
</file>

<file path=xl/sharedStrings.xml><?xml version="1.0" encoding="utf-8"?>
<sst xmlns="http://schemas.openxmlformats.org/spreadsheetml/2006/main" count="66" uniqueCount="57">
  <si>
    <t>РАБОЧИЙ УЧЕБНЫЙ ПЛАН</t>
  </si>
  <si>
    <t xml:space="preserve">Срок обучения </t>
  </si>
  <si>
    <t>Трудоемкость обучения</t>
  </si>
  <si>
    <t>Форма обучения</t>
  </si>
  <si>
    <t>очно-заочная</t>
  </si>
  <si>
    <t>№ п/п</t>
  </si>
  <si>
    <t>Наименование учебных дисциплин</t>
  </si>
  <si>
    <t>Максимальная нагрузка</t>
  </si>
  <si>
    <t>Самостоятельная учебная нагрузка</t>
  </si>
  <si>
    <t>всего</t>
  </si>
  <si>
    <t xml:space="preserve">лабораторные и практические занятия </t>
  </si>
  <si>
    <t>Формы промежуточной аттестации</t>
  </si>
  <si>
    <t>Обязательная учебная нагрузка</t>
  </si>
  <si>
    <t>в том числе</t>
  </si>
  <si>
    <t>теоретическое обучение</t>
  </si>
  <si>
    <t>Консультация на учебную группу</t>
  </si>
  <si>
    <t>Дополнительная нагрузка</t>
  </si>
  <si>
    <t>часов</t>
  </si>
  <si>
    <t>зач</t>
  </si>
  <si>
    <t>Итоговая аттестация</t>
  </si>
  <si>
    <t>месяца</t>
  </si>
  <si>
    <t>Математический и общий естественнонаучный цикл</t>
  </si>
  <si>
    <t>Общепрофессиональные дисциплины</t>
  </si>
  <si>
    <t>ОП.00</t>
  </si>
  <si>
    <t>ОП.01</t>
  </si>
  <si>
    <t>ОП.02</t>
  </si>
  <si>
    <t>ОП.03</t>
  </si>
  <si>
    <t>Возрастная анатомия, физиология и гигиена</t>
  </si>
  <si>
    <t>ОП.04</t>
  </si>
  <si>
    <t>ПМ.00</t>
  </si>
  <si>
    <t>Профессиональные модули</t>
  </si>
  <si>
    <t>Преподавание по программам СПО</t>
  </si>
  <si>
    <t>ПМ.02</t>
  </si>
  <si>
    <t>Организационно-педагогическое сопровождение  группы обучающихся  по программа СПО</t>
  </si>
  <si>
    <t>ПМ.03</t>
  </si>
  <si>
    <t>Методическое обеспечение  образовательного процесса</t>
  </si>
  <si>
    <t>МДК 03.01</t>
  </si>
  <si>
    <t>Подготовка к итоговой аттестации</t>
  </si>
  <si>
    <t>д/з</t>
  </si>
  <si>
    <t>Итог</t>
  </si>
  <si>
    <t>Производственная практика</t>
  </si>
  <si>
    <t>Всего</t>
  </si>
  <si>
    <t xml:space="preserve">Разработка и оформление программно-методического обеспечения образовательного процесса </t>
  </si>
  <si>
    <t>Социально-педагогическая поддержка обучающихся по программа СПО в образовательной деятельности и профессионально-личностном развитии</t>
  </si>
  <si>
    <t>Организация разработки и разработка научно-методического и учебно-методического обеспечения реализации программ СПО</t>
  </si>
  <si>
    <t>ЕН.02</t>
  </si>
  <si>
    <t>МДК.01.01</t>
  </si>
  <si>
    <t>Организация учебной деятельности обучающихся по освоению учебных предметов, курсов, дисциплин (модулей) программ профессионального обучения, СПО и(или) ДПП</t>
  </si>
  <si>
    <t>МДК.01.02</t>
  </si>
  <si>
    <t>МДК.01.03</t>
  </si>
  <si>
    <t>МДК 02.01</t>
  </si>
  <si>
    <t>Правовое обеспечение профессиональной деятельности</t>
  </si>
  <si>
    <t xml:space="preserve">дополнительной  профессиональной  программы профессиональной переподготовки                                                                         "Педагогика и психология профессионального образования"
</t>
  </si>
  <si>
    <t xml:space="preserve">Информатика и информационно – коммуникационные технологии (ИКТ) в профессиональной деятельности </t>
  </si>
  <si>
    <t>Общая и профессиональная педагогика</t>
  </si>
  <si>
    <t xml:space="preserve">Общая и профессиональная психология </t>
  </si>
  <si>
    <t>Педагогический контроль и оценка освоения учебных дисциплин, МДК программ 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</si>
</sst>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0" fontId="9" fillId="0" borderId="0" xfId="0" applyFont="1"/>
    <xf numFmtId="0" fontId="2" fillId="0" borderId="0" xfId="0" applyFont="1" applyAlignment="1">
      <alignment horizontal="left" vertical="top" wrapText="1"/>
    </xf>
    <xf numFmtId="1" fontId="3" fillId="0" borderId="0" xfId="0" applyNumberFormat="1" applyFont="1"/>
    <xf numFmtId="0" fontId="3" fillId="0" borderId="0" xfId="0" applyFont="1"/>
    <xf numFmtId="0" fontId="6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top" wrapText="1"/>
    </xf>
    <xf numFmtId="1" fontId="1" fillId="0" borderId="0" xfId="0" applyNumberFormat="1" applyFont="1"/>
    <xf numFmtId="1" fontId="11" fillId="0" borderId="1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16" fontId="4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1" fontId="11" fillId="0" borderId="3" xfId="0" applyNumberFormat="1" applyFont="1" applyBorder="1" applyAlignment="1">
      <alignment horizontal="center" vertical="top" wrapText="1"/>
    </xf>
    <xf numFmtId="1" fontId="11" fillId="0" borderId="5" xfId="0" applyNumberFormat="1" applyFont="1" applyBorder="1" applyAlignment="1">
      <alignment horizontal="center" vertical="top" wrapText="1"/>
    </xf>
    <xf numFmtId="1" fontId="11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right" vertical="top" wrapText="1"/>
    </xf>
    <xf numFmtId="0" fontId="11" fillId="0" borderId="5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89" wrapText="1"/>
    </xf>
    <xf numFmtId="0" fontId="10" fillId="0" borderId="6" xfId="0" applyFont="1" applyBorder="1" applyAlignment="1">
      <alignment horizontal="center" vertical="center" textRotation="89" wrapText="1"/>
    </xf>
    <xf numFmtId="0" fontId="10" fillId="0" borderId="7" xfId="0" applyFont="1" applyBorder="1" applyAlignment="1">
      <alignment horizontal="center" vertical="center" textRotation="89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1" fontId="11" fillId="0" borderId="1" xfId="0" applyNumberFormat="1" applyFont="1" applyBorder="1" applyAlignment="1">
      <alignment horizontal="right" vertical="top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90" zoomScaleNormal="70" zoomScaleSheetLayoutView="90" workbookViewId="0">
      <selection activeCell="A34" sqref="A34:I35"/>
    </sheetView>
  </sheetViews>
  <sheetFormatPr defaultRowHeight="15" x14ac:dyDescent="0.25"/>
  <cols>
    <col min="1" max="1" width="9.28515625" customWidth="1"/>
    <col min="2" max="2" width="37.5703125" customWidth="1"/>
    <col min="3" max="3" width="12.5703125" customWidth="1"/>
    <col min="4" max="4" width="7.85546875" customWidth="1"/>
    <col min="5" max="5" width="8.85546875" customWidth="1"/>
    <col min="6" max="6" width="4.85546875" customWidth="1"/>
    <col min="7" max="7" width="7.140625" customWidth="1"/>
    <col min="8" max="8" width="9.140625" customWidth="1"/>
    <col min="9" max="9" width="10.42578125" customWidth="1"/>
  </cols>
  <sheetData>
    <row r="1" spans="1:9" ht="1.5" customHeight="1" x14ac:dyDescent="0.25"/>
    <row r="2" spans="1:9" ht="9.7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67.5" hidden="1" customHeight="1" x14ac:dyDescent="0.25">
      <c r="A3" s="1"/>
      <c r="B3" s="19"/>
      <c r="C3" s="19"/>
      <c r="D3" s="1"/>
      <c r="E3" s="33"/>
      <c r="F3" s="33"/>
      <c r="G3" s="33"/>
      <c r="H3" s="33"/>
      <c r="I3" s="33"/>
    </row>
    <row r="4" spans="1:9" s="1" customFormat="1" ht="16.5" customHeight="1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</row>
    <row r="5" spans="1:9" s="1" customFormat="1" ht="51" customHeight="1" x14ac:dyDescent="0.25">
      <c r="A5" s="46" t="s">
        <v>52</v>
      </c>
      <c r="B5" s="46"/>
      <c r="C5" s="46"/>
      <c r="D5" s="46"/>
      <c r="E5" s="46"/>
      <c r="F5" s="46"/>
      <c r="G5" s="46"/>
      <c r="H5" s="46"/>
      <c r="I5" s="46"/>
    </row>
    <row r="6" spans="1:9" s="1" customFormat="1" ht="15.75" x14ac:dyDescent="0.25">
      <c r="A6" s="2" t="s">
        <v>2</v>
      </c>
      <c r="B6" s="2"/>
      <c r="C6" s="2"/>
      <c r="D6" s="20">
        <f>F33</f>
        <v>260</v>
      </c>
      <c r="E6" s="2" t="s">
        <v>17</v>
      </c>
      <c r="F6" s="2"/>
      <c r="G6" s="2"/>
      <c r="H6" s="2"/>
    </row>
    <row r="7" spans="1:9" s="1" customFormat="1" ht="15.75" x14ac:dyDescent="0.25">
      <c r="A7" s="41" t="s">
        <v>1</v>
      </c>
      <c r="B7" s="41"/>
      <c r="C7" s="3"/>
      <c r="D7" s="21">
        <v>4</v>
      </c>
      <c r="E7" s="2" t="s">
        <v>20</v>
      </c>
      <c r="F7" s="2"/>
      <c r="G7" s="2"/>
      <c r="H7" s="2"/>
    </row>
    <row r="8" spans="1:9" s="1" customFormat="1" ht="15.75" x14ac:dyDescent="0.25">
      <c r="A8" s="41" t="s">
        <v>3</v>
      </c>
      <c r="B8" s="41"/>
      <c r="C8" s="3"/>
      <c r="D8" s="21" t="s">
        <v>4</v>
      </c>
      <c r="E8" s="2"/>
      <c r="F8" s="2"/>
      <c r="G8" s="2"/>
      <c r="H8" s="2"/>
    </row>
    <row r="9" spans="1:9" s="1" customFormat="1" ht="24" customHeight="1" x14ac:dyDescent="0.25">
      <c r="A9" s="42" t="s">
        <v>5</v>
      </c>
      <c r="B9" s="48" t="s">
        <v>6</v>
      </c>
      <c r="C9" s="49" t="s">
        <v>11</v>
      </c>
      <c r="D9" s="49" t="s">
        <v>7</v>
      </c>
      <c r="E9" s="48" t="s">
        <v>8</v>
      </c>
      <c r="F9" s="44" t="s">
        <v>9</v>
      </c>
      <c r="G9" s="43" t="s">
        <v>12</v>
      </c>
      <c r="H9" s="43"/>
      <c r="I9" s="42" t="s">
        <v>16</v>
      </c>
    </row>
    <row r="10" spans="1:9" s="1" customFormat="1" ht="15.75" x14ac:dyDescent="0.25">
      <c r="A10" s="42"/>
      <c r="B10" s="48"/>
      <c r="C10" s="50"/>
      <c r="D10" s="50"/>
      <c r="E10" s="48"/>
      <c r="F10" s="44"/>
      <c r="G10" s="43" t="s">
        <v>13</v>
      </c>
      <c r="H10" s="43"/>
      <c r="I10" s="42"/>
    </row>
    <row r="11" spans="1:9" s="1" customFormat="1" ht="75.75" customHeight="1" x14ac:dyDescent="0.25">
      <c r="A11" s="42"/>
      <c r="B11" s="48"/>
      <c r="C11" s="50"/>
      <c r="D11" s="50"/>
      <c r="E11" s="48"/>
      <c r="F11" s="44"/>
      <c r="G11" s="53" t="s">
        <v>14</v>
      </c>
      <c r="H11" s="44" t="s">
        <v>10</v>
      </c>
      <c r="I11" s="44" t="s">
        <v>15</v>
      </c>
    </row>
    <row r="12" spans="1:9" s="1" customFormat="1" ht="21" customHeight="1" thickBot="1" x14ac:dyDescent="0.3">
      <c r="A12" s="42"/>
      <c r="B12" s="48"/>
      <c r="C12" s="50"/>
      <c r="D12" s="50"/>
      <c r="E12" s="48"/>
      <c r="F12" s="44"/>
      <c r="G12" s="54"/>
      <c r="H12" s="44"/>
      <c r="I12" s="44"/>
    </row>
    <row r="13" spans="1:9" s="1" customFormat="1" ht="24" customHeight="1" thickBot="1" x14ac:dyDescent="0.3">
      <c r="A13" s="4">
        <v>1</v>
      </c>
      <c r="B13" s="6" t="s">
        <v>21</v>
      </c>
      <c r="C13" s="11"/>
      <c r="D13" s="11">
        <f t="shared" ref="D13:I13" si="0">D14</f>
        <v>17</v>
      </c>
      <c r="E13" s="11">
        <f>ROUND(E14,0)</f>
        <v>6</v>
      </c>
      <c r="F13" s="11">
        <f t="shared" si="0"/>
        <v>11</v>
      </c>
      <c r="G13" s="11">
        <f t="shared" si="0"/>
        <v>3</v>
      </c>
      <c r="H13" s="11">
        <f t="shared" si="0"/>
        <v>7</v>
      </c>
      <c r="I13" s="11">
        <f t="shared" si="0"/>
        <v>1</v>
      </c>
    </row>
    <row r="14" spans="1:9" s="1" customFormat="1" ht="34.5" customHeight="1" thickBot="1" x14ac:dyDescent="0.3">
      <c r="A14" s="5" t="s">
        <v>45</v>
      </c>
      <c r="B14" s="14" t="s">
        <v>53</v>
      </c>
      <c r="C14" s="13" t="s">
        <v>18</v>
      </c>
      <c r="D14" s="13">
        <f t="shared" ref="D14:D19" si="1">F14+E14</f>
        <v>17</v>
      </c>
      <c r="E14" s="13">
        <f>ROUND(F14/2,0)</f>
        <v>6</v>
      </c>
      <c r="F14" s="13">
        <f>SUM(G14:I14)</f>
        <v>11</v>
      </c>
      <c r="G14" s="13">
        <v>3</v>
      </c>
      <c r="H14" s="13">
        <v>7</v>
      </c>
      <c r="I14" s="13">
        <v>1</v>
      </c>
    </row>
    <row r="15" spans="1:9" s="12" customFormat="1" ht="15.75" customHeight="1" thickBot="1" x14ac:dyDescent="0.3">
      <c r="A15" s="4" t="s">
        <v>23</v>
      </c>
      <c r="B15" s="6" t="s">
        <v>22</v>
      </c>
      <c r="C15" s="11"/>
      <c r="D15" s="11">
        <f t="shared" ref="D15:H15" si="2">SUM(D16:D19)</f>
        <v>68</v>
      </c>
      <c r="E15" s="11">
        <f t="shared" si="2"/>
        <v>24</v>
      </c>
      <c r="F15" s="11">
        <f t="shared" si="2"/>
        <v>44</v>
      </c>
      <c r="G15" s="11">
        <f t="shared" si="2"/>
        <v>17</v>
      </c>
      <c r="H15" s="11">
        <f t="shared" si="2"/>
        <v>23</v>
      </c>
      <c r="I15" s="11">
        <f>SUM(I16:I19)</f>
        <v>4</v>
      </c>
    </row>
    <row r="16" spans="1:9" s="1" customFormat="1" ht="15" customHeight="1" thickBot="1" x14ac:dyDescent="0.3">
      <c r="A16" s="5" t="s">
        <v>24</v>
      </c>
      <c r="B16" s="30" t="s">
        <v>54</v>
      </c>
      <c r="C16" s="13" t="s">
        <v>18</v>
      </c>
      <c r="D16" s="13">
        <f t="shared" si="1"/>
        <v>20</v>
      </c>
      <c r="E16" s="13">
        <f>ROUND(F16/2,0)</f>
        <v>7</v>
      </c>
      <c r="F16" s="13">
        <f>SUM(G16:I16)</f>
        <v>13</v>
      </c>
      <c r="G16" s="13">
        <v>5</v>
      </c>
      <c r="H16" s="13">
        <v>7</v>
      </c>
      <c r="I16" s="13">
        <v>1</v>
      </c>
    </row>
    <row r="17" spans="1:9" s="1" customFormat="1" ht="12.75" customHeight="1" thickBot="1" x14ac:dyDescent="0.3">
      <c r="A17" s="5" t="s">
        <v>25</v>
      </c>
      <c r="B17" s="14" t="s">
        <v>55</v>
      </c>
      <c r="C17" s="13" t="s">
        <v>18</v>
      </c>
      <c r="D17" s="13">
        <f t="shared" si="1"/>
        <v>20</v>
      </c>
      <c r="E17" s="13">
        <f>ROUND(F17/2,0)</f>
        <v>7</v>
      </c>
      <c r="F17" s="13">
        <f>SUM(G17:I17)</f>
        <v>13</v>
      </c>
      <c r="G17" s="13">
        <v>5</v>
      </c>
      <c r="H17" s="13">
        <v>7</v>
      </c>
      <c r="I17" s="13">
        <v>1</v>
      </c>
    </row>
    <row r="18" spans="1:9" s="1" customFormat="1" ht="23.25" customHeight="1" thickBot="1" x14ac:dyDescent="0.3">
      <c r="A18" s="5" t="s">
        <v>26</v>
      </c>
      <c r="B18" s="7" t="s">
        <v>27</v>
      </c>
      <c r="C18" s="13" t="s">
        <v>18</v>
      </c>
      <c r="D18" s="13">
        <f t="shared" si="1"/>
        <v>17</v>
      </c>
      <c r="E18" s="13">
        <f>ROUND(F18/2,0)</f>
        <v>6</v>
      </c>
      <c r="F18" s="13">
        <f>SUM(G18:I18)</f>
        <v>11</v>
      </c>
      <c r="G18" s="13">
        <v>4</v>
      </c>
      <c r="H18" s="13">
        <v>6</v>
      </c>
      <c r="I18" s="13">
        <v>1</v>
      </c>
    </row>
    <row r="19" spans="1:9" s="1" customFormat="1" ht="27" customHeight="1" thickBot="1" x14ac:dyDescent="0.3">
      <c r="A19" s="22" t="s">
        <v>28</v>
      </c>
      <c r="B19" s="8" t="s">
        <v>51</v>
      </c>
      <c r="C19" s="13" t="s">
        <v>18</v>
      </c>
      <c r="D19" s="13">
        <f t="shared" si="1"/>
        <v>11</v>
      </c>
      <c r="E19" s="13">
        <f>ROUND(F19/2,0)</f>
        <v>4</v>
      </c>
      <c r="F19" s="13">
        <f>SUM(G19:I19)</f>
        <v>7</v>
      </c>
      <c r="G19" s="13">
        <v>3</v>
      </c>
      <c r="H19" s="13">
        <v>3</v>
      </c>
      <c r="I19" s="13">
        <v>1</v>
      </c>
    </row>
    <row r="20" spans="1:9" s="1" customFormat="1" ht="21.75" customHeight="1" thickBot="1" x14ac:dyDescent="0.3">
      <c r="A20" s="4" t="s">
        <v>29</v>
      </c>
      <c r="B20" s="9" t="s">
        <v>30</v>
      </c>
      <c r="C20" s="11"/>
      <c r="D20" s="15">
        <f t="shared" ref="D20:H20" si="3">SUM(D21,D25,D27)</f>
        <v>145</v>
      </c>
      <c r="E20" s="15">
        <f t="shared" si="3"/>
        <v>49</v>
      </c>
      <c r="F20" s="15">
        <f t="shared" si="3"/>
        <v>96</v>
      </c>
      <c r="G20" s="15">
        <f t="shared" si="3"/>
        <v>40</v>
      </c>
      <c r="H20" s="15">
        <f t="shared" si="3"/>
        <v>46</v>
      </c>
      <c r="I20" s="15">
        <f>SUM(I21,I25,I27)</f>
        <v>10</v>
      </c>
    </row>
    <row r="21" spans="1:9" s="1" customFormat="1" ht="21" customHeight="1" thickBot="1" x14ac:dyDescent="0.3">
      <c r="A21" s="31" t="s">
        <v>24</v>
      </c>
      <c r="B21" s="9" t="s">
        <v>31</v>
      </c>
      <c r="C21" s="11"/>
      <c r="D21" s="11">
        <f t="shared" ref="D21:H21" si="4">SUM(D22:D24)</f>
        <v>92</v>
      </c>
      <c r="E21" s="11">
        <f t="shared" si="4"/>
        <v>30</v>
      </c>
      <c r="F21" s="11">
        <f t="shared" si="4"/>
        <v>62</v>
      </c>
      <c r="G21" s="11">
        <f t="shared" si="4"/>
        <v>26</v>
      </c>
      <c r="H21" s="11">
        <f t="shared" si="4"/>
        <v>30</v>
      </c>
      <c r="I21" s="11">
        <f>SUM(I22:I24)</f>
        <v>6</v>
      </c>
    </row>
    <row r="22" spans="1:9" s="1" customFormat="1" ht="38.25" customHeight="1" thickBot="1" x14ac:dyDescent="0.3">
      <c r="A22" s="5" t="s">
        <v>46</v>
      </c>
      <c r="B22" s="7" t="s">
        <v>47</v>
      </c>
      <c r="C22" s="13" t="s">
        <v>38</v>
      </c>
      <c r="D22" s="13">
        <f>E22+F22</f>
        <v>28</v>
      </c>
      <c r="E22" s="13">
        <v>10</v>
      </c>
      <c r="F22" s="13">
        <f t="shared" ref="F22:F28" si="5">SUM(G22:I22)</f>
        <v>18</v>
      </c>
      <c r="G22" s="13">
        <v>6</v>
      </c>
      <c r="H22" s="13">
        <v>10</v>
      </c>
      <c r="I22" s="13">
        <v>2</v>
      </c>
    </row>
    <row r="23" spans="1:9" s="1" customFormat="1" ht="40.5" customHeight="1" thickBot="1" x14ac:dyDescent="0.3">
      <c r="A23" s="5" t="s">
        <v>48</v>
      </c>
      <c r="B23" s="7" t="s">
        <v>56</v>
      </c>
      <c r="C23" s="13" t="s">
        <v>38</v>
      </c>
      <c r="D23" s="13">
        <f>E23+F23</f>
        <v>32</v>
      </c>
      <c r="E23" s="13">
        <v>10</v>
      </c>
      <c r="F23" s="13">
        <f t="shared" si="5"/>
        <v>22</v>
      </c>
      <c r="G23" s="13">
        <v>10</v>
      </c>
      <c r="H23" s="13">
        <v>10</v>
      </c>
      <c r="I23" s="13">
        <v>2</v>
      </c>
    </row>
    <row r="24" spans="1:9" s="1" customFormat="1" ht="35.25" customHeight="1" thickBot="1" x14ac:dyDescent="0.3">
      <c r="A24" s="5" t="s">
        <v>49</v>
      </c>
      <c r="B24" s="7" t="s">
        <v>42</v>
      </c>
      <c r="C24" s="13" t="s">
        <v>38</v>
      </c>
      <c r="D24" s="13">
        <f>E24+F24</f>
        <v>32</v>
      </c>
      <c r="E24" s="13">
        <v>10</v>
      </c>
      <c r="F24" s="13">
        <f t="shared" si="5"/>
        <v>22</v>
      </c>
      <c r="G24" s="13">
        <v>10</v>
      </c>
      <c r="H24" s="13">
        <v>10</v>
      </c>
      <c r="I24" s="13">
        <v>2</v>
      </c>
    </row>
    <row r="25" spans="1:9" s="12" customFormat="1" ht="37.5" customHeight="1" thickBot="1" x14ac:dyDescent="0.3">
      <c r="A25" s="31" t="s">
        <v>32</v>
      </c>
      <c r="B25" s="9" t="s">
        <v>33</v>
      </c>
      <c r="C25" s="11"/>
      <c r="D25" s="11">
        <f t="shared" ref="D25:H25" si="6">SUM(D26)</f>
        <v>27</v>
      </c>
      <c r="E25" s="11">
        <f t="shared" si="6"/>
        <v>9</v>
      </c>
      <c r="F25" s="11">
        <f t="shared" si="6"/>
        <v>18</v>
      </c>
      <c r="G25" s="11">
        <f t="shared" si="6"/>
        <v>8</v>
      </c>
      <c r="H25" s="11">
        <f t="shared" si="6"/>
        <v>8</v>
      </c>
      <c r="I25" s="11">
        <f>SUM(I26)</f>
        <v>2</v>
      </c>
    </row>
    <row r="26" spans="1:9" s="1" customFormat="1" ht="59.25" customHeight="1" thickBot="1" x14ac:dyDescent="0.3">
      <c r="A26" s="5" t="s">
        <v>50</v>
      </c>
      <c r="B26" s="7" t="s">
        <v>43</v>
      </c>
      <c r="C26" s="13" t="s">
        <v>38</v>
      </c>
      <c r="D26" s="13">
        <f>SUM(E26:F26)</f>
        <v>27</v>
      </c>
      <c r="E26" s="13">
        <f>ROUND(F26/2,0)</f>
        <v>9</v>
      </c>
      <c r="F26" s="13">
        <f t="shared" si="5"/>
        <v>18</v>
      </c>
      <c r="G26" s="13">
        <v>8</v>
      </c>
      <c r="H26" s="13">
        <v>8</v>
      </c>
      <c r="I26" s="13">
        <v>2</v>
      </c>
    </row>
    <row r="27" spans="1:9" s="18" customFormat="1" ht="27" customHeight="1" thickBot="1" x14ac:dyDescent="0.25">
      <c r="A27" s="17" t="s">
        <v>34</v>
      </c>
      <c r="B27" s="10" t="s">
        <v>35</v>
      </c>
      <c r="C27" s="11"/>
      <c r="D27" s="11">
        <f>F27+E27</f>
        <v>26</v>
      </c>
      <c r="E27" s="13">
        <v>10</v>
      </c>
      <c r="F27" s="11">
        <f t="shared" si="5"/>
        <v>16</v>
      </c>
      <c r="G27" s="11">
        <f>G28</f>
        <v>6</v>
      </c>
      <c r="H27" s="16">
        <f>H28</f>
        <v>8</v>
      </c>
      <c r="I27" s="15">
        <f>I28</f>
        <v>2</v>
      </c>
    </row>
    <row r="28" spans="1:9" s="1" customFormat="1" ht="45.75" customHeight="1" x14ac:dyDescent="0.25">
      <c r="A28" s="22" t="s">
        <v>36</v>
      </c>
      <c r="B28" s="23" t="s">
        <v>44</v>
      </c>
      <c r="C28" s="24" t="s">
        <v>38</v>
      </c>
      <c r="D28" s="13">
        <f>F28+E28</f>
        <v>26</v>
      </c>
      <c r="E28" s="13">
        <v>10</v>
      </c>
      <c r="F28" s="13">
        <f t="shared" si="5"/>
        <v>16</v>
      </c>
      <c r="G28" s="13">
        <v>6</v>
      </c>
      <c r="H28" s="13">
        <v>8</v>
      </c>
      <c r="I28" s="13">
        <v>2</v>
      </c>
    </row>
    <row r="29" spans="1:9" s="1" customFormat="1" ht="14.25" customHeight="1" x14ac:dyDescent="0.25">
      <c r="A29" s="37" t="s">
        <v>40</v>
      </c>
      <c r="B29" s="37"/>
      <c r="C29" s="25"/>
      <c r="D29" s="11">
        <f>ROUND(F29+E29,0)</f>
        <v>12</v>
      </c>
      <c r="E29" s="11">
        <f>ROUND(F29/2,0)</f>
        <v>4</v>
      </c>
      <c r="F29" s="11">
        <f t="shared" ref="F29" si="7">SUM(G29:I29)</f>
        <v>8</v>
      </c>
      <c r="G29" s="11">
        <v>0</v>
      </c>
      <c r="H29" s="11">
        <v>6</v>
      </c>
      <c r="I29" s="11">
        <v>2</v>
      </c>
    </row>
    <row r="30" spans="1:9" s="28" customFormat="1" ht="15" customHeight="1" x14ac:dyDescent="0.25">
      <c r="A30" s="55" t="s">
        <v>41</v>
      </c>
      <c r="B30" s="55"/>
      <c r="C30" s="55"/>
      <c r="D30" s="29">
        <f>SUM(D13,D15,D20,D29)</f>
        <v>242</v>
      </c>
      <c r="E30" s="29">
        <f>SUM(E13,E15,E20,E29)</f>
        <v>83</v>
      </c>
      <c r="F30" s="29">
        <f t="shared" ref="F30:H30" si="8">F13+F15+F20+F29</f>
        <v>159</v>
      </c>
      <c r="G30" s="29">
        <f t="shared" si="8"/>
        <v>60</v>
      </c>
      <c r="H30" s="29">
        <f t="shared" si="8"/>
        <v>82</v>
      </c>
      <c r="I30" s="29">
        <f>I13+I15+I20+I29</f>
        <v>17</v>
      </c>
    </row>
    <row r="31" spans="1:9" s="1" customFormat="1" ht="13.5" customHeight="1" x14ac:dyDescent="0.25">
      <c r="A31" s="38" t="s">
        <v>37</v>
      </c>
      <c r="B31" s="39"/>
      <c r="C31" s="39"/>
      <c r="D31" s="39"/>
      <c r="E31" s="40"/>
      <c r="F31" s="26">
        <v>12</v>
      </c>
      <c r="G31" s="56"/>
      <c r="H31" s="57"/>
      <c r="I31" s="58"/>
    </row>
    <row r="32" spans="1:9" s="1" customFormat="1" ht="13.5" customHeight="1" x14ac:dyDescent="0.25">
      <c r="A32" s="38" t="s">
        <v>19</v>
      </c>
      <c r="B32" s="39"/>
      <c r="C32" s="39"/>
      <c r="D32" s="39"/>
      <c r="E32" s="40"/>
      <c r="F32" s="26">
        <v>6</v>
      </c>
      <c r="G32" s="59"/>
      <c r="H32" s="60"/>
      <c r="I32" s="61"/>
    </row>
    <row r="33" spans="1:9" s="1" customFormat="1" ht="13.5" customHeight="1" x14ac:dyDescent="0.25">
      <c r="A33" s="38" t="s">
        <v>39</v>
      </c>
      <c r="B33" s="39"/>
      <c r="C33" s="39"/>
      <c r="D33" s="39"/>
      <c r="E33" s="40"/>
      <c r="F33" s="27">
        <f>D30+F31+F32</f>
        <v>260</v>
      </c>
      <c r="G33" s="34"/>
      <c r="H33" s="35"/>
      <c r="I33" s="36"/>
    </row>
    <row r="34" spans="1:9" s="1" customFormat="1" ht="3.75" customHeight="1" x14ac:dyDescent="0.25">
      <c r="A34" s="52"/>
      <c r="B34" s="52"/>
      <c r="C34" s="52"/>
      <c r="D34" s="52"/>
      <c r="E34" s="52"/>
      <c r="F34" s="52"/>
      <c r="G34" s="52"/>
      <c r="H34" s="51"/>
      <c r="I34" s="51"/>
    </row>
    <row r="35" spans="1:9" s="1" customFormat="1" ht="48.75" hidden="1" customHeight="1" x14ac:dyDescent="0.25">
      <c r="A35" s="47"/>
      <c r="B35" s="47"/>
      <c r="C35" s="47"/>
      <c r="D35" s="47"/>
      <c r="E35" s="47"/>
      <c r="F35" s="47"/>
      <c r="G35" s="47"/>
      <c r="H35" s="51"/>
      <c r="I35" s="51"/>
    </row>
    <row r="36" spans="1:9" s="1" customFormat="1" ht="15.75" x14ac:dyDescent="0.25"/>
    <row r="37" spans="1:9" s="1" customFormat="1" ht="15.75" x14ac:dyDescent="0.25"/>
  </sheetData>
  <mergeCells count="28">
    <mergeCell ref="A35:G35"/>
    <mergeCell ref="F9:F12"/>
    <mergeCell ref="G9:H9"/>
    <mergeCell ref="A9:A12"/>
    <mergeCell ref="B9:B12"/>
    <mergeCell ref="C9:C12"/>
    <mergeCell ref="D9:D12"/>
    <mergeCell ref="E9:E12"/>
    <mergeCell ref="H34:I34"/>
    <mergeCell ref="H35:I35"/>
    <mergeCell ref="A34:G34"/>
    <mergeCell ref="G11:G12"/>
    <mergeCell ref="A30:C30"/>
    <mergeCell ref="G31:I31"/>
    <mergeCell ref="G32:I32"/>
    <mergeCell ref="A33:E33"/>
    <mergeCell ref="A4:I4"/>
    <mergeCell ref="A5:I5"/>
    <mergeCell ref="A7:B7"/>
    <mergeCell ref="G33:I33"/>
    <mergeCell ref="A29:B29"/>
    <mergeCell ref="A31:E31"/>
    <mergeCell ref="A32:E32"/>
    <mergeCell ref="A8:B8"/>
    <mergeCell ref="I9:I10"/>
    <mergeCell ref="G10:H10"/>
    <mergeCell ref="H11:H12"/>
    <mergeCell ref="I11:I12"/>
  </mergeCells>
  <printOptions verticalCentered="1"/>
  <pageMargins left="0.82677165354330717" right="0.43307086614173229" top="0.19685039370078741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Дуплева Елена Владимировна</cp:lastModifiedBy>
  <cp:lastPrinted>2019-12-30T10:28:13Z</cp:lastPrinted>
  <dcterms:created xsi:type="dcterms:W3CDTF">2014-09-06T04:24:50Z</dcterms:created>
  <dcterms:modified xsi:type="dcterms:W3CDTF">2021-04-05T14:26:14Z</dcterms:modified>
</cp:coreProperties>
</file>